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<sst xmlns="http://schemas.openxmlformats.org/spreadsheetml/2006/main" count="362" uniqueCount="101">
  <si>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</si>
  <si>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</si>
  <si>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</si>
  <si>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</si>
  <si>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</si>
  <si>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</si>
  <si>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</si>
  <si>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</si>
  <si>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</si>
  <si>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</si>
  <si>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</si>
  <si>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</si>
  <si>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</si>
  <si>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</si>
  <si>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А. Глушко</t>
  </si>
  <si>
    <t>28\1</t>
  </si>
  <si>
    <t>01.09.2012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</si>
  <si>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</si>
  <si>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</si>
  <si>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</si>
  <si>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</si>
  <si>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</si>
  <si>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Установка урн (благоустройство МКД)</t>
  </si>
  <si>
    <t>ГЛушко 28/1</t>
  </si>
  <si>
    <t>Подъезд №1,2,3,4,5,6</t>
  </si>
  <si>
    <t>ИТОГО</t>
  </si>
  <si>
    <t>Февраль 2019г.</t>
  </si>
  <si>
    <t>изготовление перил из профильной трубы</t>
  </si>
  <si>
    <t>Глушко 28/1</t>
  </si>
  <si>
    <t>кв.79 (4,6-подъезд)</t>
  </si>
  <si>
    <t>ремонт подъезда 5-ти этажного</t>
  </si>
  <si>
    <t xml:space="preserve">Глушко 28/1 </t>
  </si>
  <si>
    <t>5-й подъезд</t>
  </si>
  <si>
    <t>2-й подъезд</t>
  </si>
  <si>
    <t>установка почтовых ящиков в подъезде жилого дома</t>
  </si>
  <si>
    <t>6-й подъезд</t>
  </si>
  <si>
    <t>Март 2019г.</t>
  </si>
  <si>
    <t>Смена труб ЦК (выпуск)</t>
  </si>
  <si>
    <t>подвал</t>
  </si>
  <si>
    <t xml:space="preserve">Проверка тех.состояния вентиляционных и дымовых каналов </t>
  </si>
  <si>
    <t>кв.16,67,76,81,85,59</t>
  </si>
  <si>
    <t>Установка лючка на вентиляционном канале</t>
  </si>
  <si>
    <t>кв.14</t>
  </si>
  <si>
    <t>Апрель 2019г.</t>
  </si>
  <si>
    <t>устройство напольной плитки в подъезде жилого дома</t>
  </si>
  <si>
    <t>Подъезд №6</t>
  </si>
  <si>
    <t xml:space="preserve">проверка тех.состояния вентиляционных и дымовых каналов. Установка зольной дверцы  </t>
  </si>
  <si>
    <t>кв.31</t>
  </si>
  <si>
    <t xml:space="preserve">проверка тех.состояния вентиляционных и дымовых каналов  </t>
  </si>
  <si>
    <t>кв.46,36</t>
  </si>
  <si>
    <t>кв.94</t>
  </si>
  <si>
    <t>Май 2019г.</t>
  </si>
  <si>
    <t>Июнь 2019г.</t>
  </si>
  <si>
    <t xml:space="preserve">проверка   технического состояния вентиляционных и дымовых каналов. </t>
  </si>
  <si>
    <t>кв.51</t>
  </si>
  <si>
    <t>ремонт освещение в МОП</t>
  </si>
  <si>
    <t xml:space="preserve">6-й подъезд над подъездом и на выходе </t>
  </si>
  <si>
    <t>Июль 2019г.</t>
  </si>
  <si>
    <t xml:space="preserve">проверка тех.состояния вентиляционных и дымовых каналов </t>
  </si>
  <si>
    <t>кв.2,6,8,9,10,11,12,13,19,22,42,46</t>
  </si>
  <si>
    <t>кв.49,51,57,58,63,65,66,67,81,82,87,90,91,93,97</t>
  </si>
  <si>
    <t xml:space="preserve">Гидравлическое испытание внутридомовой системы ЦО </t>
  </si>
  <si>
    <t>Август 2019г.</t>
  </si>
  <si>
    <t>окраска металлического мусорного бака (3шт) на территории двора ж/д</t>
  </si>
  <si>
    <t>сентябрь 2019г.</t>
  </si>
  <si>
    <t xml:space="preserve">глушко 28/1 </t>
  </si>
  <si>
    <t>кв.3,31,22,40,46,56,59,60,64</t>
  </si>
  <si>
    <t>октябрь 2019г.</t>
  </si>
  <si>
    <t>смена эл.счетчиков в квартире ж/д</t>
  </si>
  <si>
    <t>кв.52</t>
  </si>
  <si>
    <t>ноябрь 2019г.</t>
  </si>
  <si>
    <t xml:space="preserve">Устранение течи кровли </t>
  </si>
  <si>
    <t>кв.15,17,48</t>
  </si>
  <si>
    <t>декабрь 2019г.</t>
  </si>
  <si>
    <t>Работы по аварийному ремонту общего имущества МКД с января по декабрь  2019г.</t>
  </si>
  <si>
    <t>ремонт мягкой кровли отдельными местами (герметизация мастикой) на ж/д</t>
  </si>
  <si>
    <t>над 2-м подъездом №2,кв.31</t>
  </si>
  <si>
    <t>ВСЕГО</t>
  </si>
  <si>
    <t>Январь 2019 г</t>
  </si>
  <si>
    <t>Планово-предупредительный ремонт щитов этажных и ВРУ в жилом доме</t>
  </si>
  <si>
    <t>1,2,3,4,5,6-й подъезд</t>
  </si>
  <si>
    <t>техническое обслуживание УУТЭ</t>
  </si>
  <si>
    <t>ЦО</t>
  </si>
  <si>
    <t>техническое обслуживание ОПУЭ</t>
  </si>
  <si>
    <t>Февраль 2019 г</t>
  </si>
  <si>
    <t xml:space="preserve">Установка розетки в подъезде </t>
  </si>
  <si>
    <t xml:space="preserve">Подъезд 6 этаж 3 </t>
  </si>
  <si>
    <t>благоустройство придомовой территории (окраска деревьев и бордюров)</t>
  </si>
  <si>
    <t>А.Глушко 28/1</t>
  </si>
  <si>
    <t>апрель 2019г.</t>
  </si>
  <si>
    <t>Закрытие отопительного периода(слив воды из системы)</t>
  </si>
  <si>
    <t>покос придомовой территории</t>
  </si>
  <si>
    <t>май 2019г.</t>
  </si>
  <si>
    <t>июнь 2019г.</t>
  </si>
  <si>
    <t>установка почтовых ящиков (5 секций)</t>
  </si>
  <si>
    <t>Подъезд №5</t>
  </si>
  <si>
    <t>дезинсекция подвальных помещений</t>
  </si>
  <si>
    <t>окраска газопровода ф76мм</t>
  </si>
  <si>
    <t>ремонт электроосвещения (смена ламп светодиодных)</t>
  </si>
  <si>
    <t>3-й подъезд придомовое освещение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</si>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</sst>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35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horizontal="justify"/>
    </xf>
    <xf numFmtId="0" fontId="8" fillId="0" borderId="10" xfId="0" applyFont="1" applyBorder="1" applyAlignment="1">
      <alignment horizontal="justify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35" borderId="10" xfId="0" applyNumberFormat="1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justify" wrapText="1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center" wrapText="1"/>
    </xf>
    <xf numFmtId="0" fontId="12" fillId="35" borderId="0" xfId="0" applyFont="1" applyFill="1" applyAlignment="1">
      <alignment wrapText="1"/>
    </xf>
    <xf numFmtId="2" fontId="12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7" fillId="37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49" fontId="11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35.57421875" style="0" customWidth="1"/>
    <col min="5" max="5" width="20.28125" style="0" customWidth="1"/>
    <col min="6" max="6" width="18.8515625" style="0" customWidth="1"/>
    <col min="7" max="7" width="19.140625" style="0" customWidth="1"/>
    <col min="8" max="8" width="21.7109375" style="0" customWidth="1"/>
    <col min="9" max="9" width="19.7109375" style="0" customWidth="1"/>
    <col min="10" max="10" width="16.7109375" style="0" customWidth="1"/>
    <col min="11" max="11" width="22.140625" style="0" customWidth="1"/>
    <col min="12" max="12" width="22.57421875" style="0" customWidth="1"/>
  </cols>
  <sheetData>
    <row r="1" spans="1:12" ht="29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4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6.5" customHeight="1">
      <c r="A3" s="59" t="s">
        <v>1</v>
      </c>
      <c r="B3" s="60" t="s">
        <v>2</v>
      </c>
      <c r="C3" s="60"/>
      <c r="D3" s="61" t="s">
        <v>3</v>
      </c>
      <c r="E3" s="62" t="s">
        <v>4</v>
      </c>
      <c r="F3" s="62" t="s">
        <v>5</v>
      </c>
      <c r="G3" s="61" t="s">
        <v>6</v>
      </c>
      <c r="H3" s="61" t="s">
        <v>7</v>
      </c>
      <c r="I3" s="61" t="s">
        <v>8</v>
      </c>
      <c r="J3" s="62" t="s">
        <v>9</v>
      </c>
      <c r="K3" s="62" t="s">
        <v>10</v>
      </c>
      <c r="L3" s="62" t="s">
        <v>11</v>
      </c>
    </row>
    <row r="4" spans="1:12" ht="29.25" customHeight="1">
      <c r="A4" s="59"/>
      <c r="B4" s="4" t="s">
        <v>12</v>
      </c>
      <c r="C4" s="4" t="s">
        <v>13</v>
      </c>
      <c r="D4" s="61"/>
      <c r="E4" s="61"/>
      <c r="F4" s="62"/>
      <c r="G4" s="61"/>
      <c r="H4" s="61"/>
      <c r="I4" s="61"/>
      <c r="J4" s="61"/>
      <c r="K4" s="61"/>
      <c r="L4" s="62"/>
    </row>
    <row r="5" spans="1:12" ht="15.75">
      <c r="A5" s="5">
        <v>21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63" t="s">
        <v>17</v>
      </c>
      <c r="C6" s="63"/>
      <c r="D6" s="63"/>
      <c r="E6">
        <v>84190.41</v>
      </c>
      <c r="F6">
        <v>161720.2281</v>
      </c>
      <c r="G6">
        <v>1131894.575</v>
      </c>
      <c r="H6">
        <v>1117816.555</v>
      </c>
      <c r="I6">
        <v>1297529.79</v>
      </c>
      <c r="J6">
        <v>-17993</v>
      </c>
      <c r="K6">
        <v>98268.43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="80" zoomScaleNormal="80" zoomScalePageLayoutView="0" workbookViewId="0" topLeftCell="A70">
      <selection activeCell="E90" sqref="E90"/>
    </sheetView>
  </sheetViews>
  <sheetFormatPr defaultColWidth="11.57421875" defaultRowHeight="12.75"/>
  <cols>
    <col min="1" max="1" width="7.421875" style="11" customWidth="1"/>
    <col min="2" max="2" width="33.7109375" style="12" customWidth="1"/>
    <col min="3" max="3" width="24.28125" style="11" customWidth="1"/>
    <col min="4" max="4" width="35.7109375" style="11" customWidth="1"/>
    <col min="5" max="5" width="20.7109375" style="11" customWidth="1"/>
    <col min="6" max="16384" width="11.57421875" style="11" customWidth="1"/>
  </cols>
  <sheetData>
    <row r="1" spans="1:5" ht="18">
      <c r="A1" s="64" t="s">
        <v>18</v>
      </c>
      <c r="B1" s="64"/>
      <c r="C1" s="64"/>
      <c r="D1" s="64"/>
      <c r="E1" s="64"/>
    </row>
    <row r="2" spans="1:5" ht="15">
      <c r="A2" s="13" t="s">
        <v>1</v>
      </c>
      <c r="B2" s="13" t="s">
        <v>19</v>
      </c>
      <c r="C2" s="13" t="s">
        <v>2</v>
      </c>
      <c r="D2" s="13" t="s">
        <v>20</v>
      </c>
      <c r="E2" s="13" t="s">
        <v>21</v>
      </c>
    </row>
    <row r="3" spans="1:5" ht="29.25">
      <c r="A3" s="14">
        <v>1</v>
      </c>
      <c r="B3" s="15" t="s">
        <v>22</v>
      </c>
      <c r="C3" s="16" t="s">
        <v>23</v>
      </c>
      <c r="D3" s="17" t="s">
        <v>24</v>
      </c>
      <c r="E3" s="16">
        <f>9976.25</f>
        <v>9976.25</v>
      </c>
    </row>
    <row r="4" spans="1:5" ht="18">
      <c r="A4" s="18"/>
      <c r="B4" s="18"/>
      <c r="C4" s="18"/>
      <c r="D4" s="18"/>
      <c r="E4" s="18"/>
    </row>
    <row r="5" spans="1:5" ht="18">
      <c r="A5" s="18"/>
      <c r="B5" s="18"/>
      <c r="C5" s="18"/>
      <c r="D5" s="18"/>
      <c r="E5" s="18"/>
    </row>
    <row r="6" spans="1:5" ht="18">
      <c r="A6" s="18"/>
      <c r="B6" s="18"/>
      <c r="C6" s="18"/>
      <c r="D6" s="18"/>
      <c r="E6" s="18"/>
    </row>
    <row r="7" spans="1:5" ht="15">
      <c r="A7" s="19"/>
      <c r="B7" s="20" t="s">
        <v>25</v>
      </c>
      <c r="C7" s="19"/>
      <c r="D7" s="19"/>
      <c r="E7" s="21">
        <f>E3</f>
        <v>9976.25</v>
      </c>
    </row>
    <row r="8" spans="1:5" ht="18">
      <c r="A8" s="18"/>
      <c r="B8" s="18"/>
      <c r="C8" s="18"/>
      <c r="D8" s="18"/>
      <c r="E8" s="18"/>
    </row>
    <row r="9" spans="1:5" ht="18">
      <c r="A9" s="64" t="s">
        <v>26</v>
      </c>
      <c r="B9" s="64"/>
      <c r="C9" s="64"/>
      <c r="D9" s="64"/>
      <c r="E9" s="64"/>
    </row>
    <row r="10" spans="1:5" ht="15">
      <c r="A10" s="22" t="s">
        <v>1</v>
      </c>
      <c r="B10" s="22" t="s">
        <v>19</v>
      </c>
      <c r="C10" s="13" t="s">
        <v>2</v>
      </c>
      <c r="D10" s="13" t="s">
        <v>20</v>
      </c>
      <c r="E10" s="13" t="s">
        <v>21</v>
      </c>
    </row>
    <row r="11" spans="1:5" ht="29.25">
      <c r="A11" s="23">
        <v>1</v>
      </c>
      <c r="B11" s="24" t="s">
        <v>27</v>
      </c>
      <c r="C11" s="23" t="s">
        <v>28</v>
      </c>
      <c r="D11" s="15" t="s">
        <v>29</v>
      </c>
      <c r="E11" s="23">
        <f>1845.34</f>
        <v>1845.34</v>
      </c>
    </row>
    <row r="12" spans="1:5" ht="29.25">
      <c r="A12" s="23">
        <v>2</v>
      </c>
      <c r="B12" s="15" t="s">
        <v>30</v>
      </c>
      <c r="C12" s="23" t="s">
        <v>31</v>
      </c>
      <c r="D12" s="23" t="s">
        <v>32</v>
      </c>
      <c r="E12" s="23">
        <f>103140.81</f>
        <v>103140.81</v>
      </c>
    </row>
    <row r="13" spans="1:5" ht="29.25">
      <c r="A13" s="23">
        <v>3</v>
      </c>
      <c r="B13" s="15" t="s">
        <v>30</v>
      </c>
      <c r="C13" s="15" t="s">
        <v>23</v>
      </c>
      <c r="D13" s="23" t="s">
        <v>33</v>
      </c>
      <c r="E13" s="23">
        <f>85150.51</f>
        <v>85150.51</v>
      </c>
    </row>
    <row r="14" spans="1:5" ht="43.5">
      <c r="A14" s="23">
        <v>4</v>
      </c>
      <c r="B14" s="25" t="s">
        <v>34</v>
      </c>
      <c r="C14" s="26" t="s">
        <v>23</v>
      </c>
      <c r="D14" s="26" t="s">
        <v>35</v>
      </c>
      <c r="E14" s="26">
        <f>12408.8</f>
        <v>12408.8</v>
      </c>
    </row>
    <row r="15" spans="1:5" ht="29.25">
      <c r="A15" s="23">
        <v>5</v>
      </c>
      <c r="B15" s="25" t="s">
        <v>30</v>
      </c>
      <c r="C15" s="26" t="s">
        <v>23</v>
      </c>
      <c r="D15" s="26" t="s">
        <v>35</v>
      </c>
      <c r="E15" s="26">
        <f>118824.25</f>
        <v>118824.25</v>
      </c>
    </row>
    <row r="16" spans="1:5" ht="15">
      <c r="A16" s="19"/>
      <c r="B16" s="20" t="s">
        <v>25</v>
      </c>
      <c r="C16" s="19"/>
      <c r="D16" s="19"/>
      <c r="E16" s="21">
        <f>SUM(E11:E15)</f>
        <v>321369.70999999996</v>
      </c>
    </row>
    <row r="17" spans="1:5" ht="18">
      <c r="A17" s="18"/>
      <c r="B17" s="18"/>
      <c r="C17" s="18"/>
      <c r="D17" s="18"/>
      <c r="E17" s="18"/>
    </row>
    <row r="18" spans="1:5" ht="18">
      <c r="A18" s="64" t="s">
        <v>36</v>
      </c>
      <c r="B18" s="64"/>
      <c r="C18" s="64"/>
      <c r="D18" s="64"/>
      <c r="E18" s="64"/>
    </row>
    <row r="19" spans="1:5" ht="15">
      <c r="A19" s="22" t="s">
        <v>1</v>
      </c>
      <c r="B19" s="22" t="s">
        <v>19</v>
      </c>
      <c r="C19" s="13" t="s">
        <v>2</v>
      </c>
      <c r="D19" s="13" t="s">
        <v>20</v>
      </c>
      <c r="E19" s="13" t="s">
        <v>21</v>
      </c>
    </row>
    <row r="20" spans="1:5" ht="15">
      <c r="A20" s="23">
        <v>1</v>
      </c>
      <c r="B20" s="15" t="s">
        <v>37</v>
      </c>
      <c r="C20" s="16" t="s">
        <v>28</v>
      </c>
      <c r="D20" s="17" t="s">
        <v>38</v>
      </c>
      <c r="E20" s="16">
        <f>7116.33</f>
        <v>7116.33</v>
      </c>
    </row>
    <row r="21" spans="1:5" ht="43.5">
      <c r="A21" s="23">
        <v>2</v>
      </c>
      <c r="B21" s="15" t="s">
        <v>39</v>
      </c>
      <c r="C21" s="16" t="s">
        <v>28</v>
      </c>
      <c r="D21" s="17" t="s">
        <v>40</v>
      </c>
      <c r="E21" s="16">
        <f>3473.6</f>
        <v>3473.6</v>
      </c>
    </row>
    <row r="22" spans="1:5" ht="29.25">
      <c r="A22" s="23">
        <v>3</v>
      </c>
      <c r="B22" s="15" t="s">
        <v>41</v>
      </c>
      <c r="C22" s="15" t="s">
        <v>23</v>
      </c>
      <c r="D22" s="23" t="s">
        <v>42</v>
      </c>
      <c r="E22" s="23">
        <f>1892.8</f>
        <v>1892.8</v>
      </c>
    </row>
    <row r="23" spans="1:5" ht="15">
      <c r="A23" s="23">
        <v>4</v>
      </c>
      <c r="B23" s="25"/>
      <c r="C23" s="26"/>
      <c r="D23" s="26"/>
      <c r="E23" s="26"/>
    </row>
    <row r="24" spans="1:5" ht="15">
      <c r="A24" s="19"/>
      <c r="B24" s="20" t="s">
        <v>25</v>
      </c>
      <c r="C24" s="19"/>
      <c r="D24" s="19"/>
      <c r="E24" s="21">
        <f>SUM(E20:E23)</f>
        <v>12482.73</v>
      </c>
    </row>
    <row r="25" spans="1:5" ht="15">
      <c r="A25" s="27"/>
      <c r="B25" s="28"/>
      <c r="C25" s="27"/>
      <c r="D25" s="27"/>
      <c r="E25" s="29"/>
    </row>
    <row r="26" spans="1:5" ht="18">
      <c r="A26" s="64" t="s">
        <v>43</v>
      </c>
      <c r="B26" s="64"/>
      <c r="C26" s="64"/>
      <c r="D26" s="64"/>
      <c r="E26" s="64"/>
    </row>
    <row r="27" spans="1:5" ht="15">
      <c r="A27" s="22" t="s">
        <v>1</v>
      </c>
      <c r="B27" s="22" t="s">
        <v>19</v>
      </c>
      <c r="C27" s="13" t="s">
        <v>2</v>
      </c>
      <c r="D27" s="13" t="s">
        <v>20</v>
      </c>
      <c r="E27" s="13" t="s">
        <v>21</v>
      </c>
    </row>
    <row r="28" spans="1:5" ht="43.5">
      <c r="A28" s="23">
        <v>1</v>
      </c>
      <c r="B28" s="15" t="s">
        <v>44</v>
      </c>
      <c r="C28" s="23" t="s">
        <v>28</v>
      </c>
      <c r="D28" s="15" t="s">
        <v>45</v>
      </c>
      <c r="E28" s="23">
        <v>140110.06</v>
      </c>
    </row>
    <row r="29" spans="1:5" ht="57.75">
      <c r="A29" s="23">
        <v>2</v>
      </c>
      <c r="B29" s="15" t="s">
        <v>46</v>
      </c>
      <c r="C29" s="16" t="s">
        <v>28</v>
      </c>
      <c r="D29" s="17" t="s">
        <v>47</v>
      </c>
      <c r="E29" s="16">
        <v>1591.2</v>
      </c>
    </row>
    <row r="30" spans="1:5" ht="43.5">
      <c r="A30" s="23">
        <v>3</v>
      </c>
      <c r="B30" s="15" t="s">
        <v>48</v>
      </c>
      <c r="C30" s="15" t="s">
        <v>28</v>
      </c>
      <c r="D30" s="23" t="s">
        <v>49</v>
      </c>
      <c r="E30" s="23">
        <v>1352</v>
      </c>
    </row>
    <row r="31" spans="1:5" ht="57.75">
      <c r="A31" s="23">
        <v>4</v>
      </c>
      <c r="B31" s="25" t="s">
        <v>46</v>
      </c>
      <c r="C31" s="26" t="s">
        <v>28</v>
      </c>
      <c r="D31" s="26" t="s">
        <v>50</v>
      </c>
      <c r="E31" s="26">
        <v>1591.2</v>
      </c>
    </row>
    <row r="32" spans="1:5" ht="43.5">
      <c r="A32" s="23">
        <v>5</v>
      </c>
      <c r="B32" s="25" t="s">
        <v>34</v>
      </c>
      <c r="C32" s="26" t="s">
        <v>23</v>
      </c>
      <c r="D32" s="26" t="s">
        <v>32</v>
      </c>
      <c r="E32" s="26">
        <v>8330.11</v>
      </c>
    </row>
    <row r="33" spans="1:5" ht="15">
      <c r="A33" s="19"/>
      <c r="B33" s="20" t="s">
        <v>25</v>
      </c>
      <c r="C33" s="19"/>
      <c r="D33" s="19"/>
      <c r="E33" s="21">
        <f>SUM(E28:E32)</f>
        <v>152974.57</v>
      </c>
    </row>
    <row r="34" spans="1:5" ht="15">
      <c r="A34" s="27"/>
      <c r="B34" s="28"/>
      <c r="C34" s="27"/>
      <c r="D34" s="27"/>
      <c r="E34" s="29"/>
    </row>
    <row r="35" spans="1:5" ht="18">
      <c r="A35" s="64" t="s">
        <v>51</v>
      </c>
      <c r="B35" s="64"/>
      <c r="C35" s="64"/>
      <c r="D35" s="64"/>
      <c r="E35" s="64"/>
    </row>
    <row r="36" spans="1:5" ht="15">
      <c r="A36" s="22" t="s">
        <v>1</v>
      </c>
      <c r="B36" s="22" t="s">
        <v>19</v>
      </c>
      <c r="C36" s="13" t="s">
        <v>2</v>
      </c>
      <c r="D36" s="13" t="s">
        <v>20</v>
      </c>
      <c r="E36" s="13" t="s">
        <v>21</v>
      </c>
    </row>
    <row r="37" spans="1:5" ht="15">
      <c r="A37" s="23">
        <v>1</v>
      </c>
      <c r="B37" s="15"/>
      <c r="C37" s="23" t="s">
        <v>31</v>
      </c>
      <c r="D37" s="23"/>
      <c r="E37" s="23"/>
    </row>
    <row r="38" spans="1:5" ht="15">
      <c r="A38" s="23">
        <v>2</v>
      </c>
      <c r="B38" s="17"/>
      <c r="C38" s="16" t="s">
        <v>23</v>
      </c>
      <c r="D38" s="17"/>
      <c r="E38" s="16"/>
    </row>
    <row r="39" spans="1:5" ht="15">
      <c r="A39" s="23">
        <v>3</v>
      </c>
      <c r="B39" s="15"/>
      <c r="C39" s="15"/>
      <c r="D39" s="23"/>
      <c r="E39" s="23"/>
    </row>
    <row r="40" spans="1:5" ht="15">
      <c r="A40" s="23">
        <v>4</v>
      </c>
      <c r="B40" s="25"/>
      <c r="C40" s="26"/>
      <c r="D40" s="26"/>
      <c r="E40" s="26"/>
    </row>
    <row r="41" spans="1:5" ht="15">
      <c r="A41" s="19"/>
      <c r="B41" s="20" t="s">
        <v>25</v>
      </c>
      <c r="C41" s="19"/>
      <c r="D41" s="19"/>
      <c r="E41" s="21">
        <f>E38+E39+E37+E40</f>
        <v>0</v>
      </c>
    </row>
    <row r="42" spans="1:5" ht="18">
      <c r="A42" s="65" t="s">
        <v>52</v>
      </c>
      <c r="B42" s="65"/>
      <c r="C42" s="65"/>
      <c r="D42" s="65"/>
      <c r="E42" s="65"/>
    </row>
    <row r="43" spans="1:5" ht="15">
      <c r="A43" s="22" t="s">
        <v>1</v>
      </c>
      <c r="B43" s="22" t="s">
        <v>19</v>
      </c>
      <c r="C43" s="13" t="s">
        <v>2</v>
      </c>
      <c r="D43" s="13" t="s">
        <v>20</v>
      </c>
      <c r="E43" s="13" t="s">
        <v>21</v>
      </c>
    </row>
    <row r="44" spans="1:5" ht="66.75" customHeight="1">
      <c r="A44" s="23">
        <v>1</v>
      </c>
      <c r="B44" s="30" t="s">
        <v>53</v>
      </c>
      <c r="C44" s="15" t="s">
        <v>23</v>
      </c>
      <c r="D44" s="15" t="s">
        <v>54</v>
      </c>
      <c r="E44" s="15">
        <v>967.2</v>
      </c>
    </row>
    <row r="45" spans="1:5" ht="29.25">
      <c r="A45" s="23">
        <v>2</v>
      </c>
      <c r="B45" s="15" t="s">
        <v>55</v>
      </c>
      <c r="C45" s="16" t="s">
        <v>23</v>
      </c>
      <c r="D45" s="15" t="s">
        <v>56</v>
      </c>
      <c r="E45" s="15">
        <f>2745.27</f>
        <v>2745.27</v>
      </c>
    </row>
    <row r="46" spans="1:5" ht="15">
      <c r="A46" s="23">
        <v>3</v>
      </c>
      <c r="B46" s="15"/>
      <c r="C46" s="16" t="s">
        <v>23</v>
      </c>
      <c r="D46" s="31"/>
      <c r="E46" s="16"/>
    </row>
    <row r="47" spans="1:5" ht="15">
      <c r="A47" s="19"/>
      <c r="B47" s="20" t="s">
        <v>25</v>
      </c>
      <c r="C47" s="19"/>
      <c r="D47" s="19"/>
      <c r="E47" s="21">
        <f>E44+E46+E45</f>
        <v>3712.4700000000003</v>
      </c>
    </row>
    <row r="48" spans="1:5" ht="15">
      <c r="A48" s="32"/>
      <c r="B48" s="33"/>
      <c r="C48" s="32"/>
      <c r="D48" s="32"/>
      <c r="E48" s="32"/>
    </row>
    <row r="49" spans="1:5" ht="15.75">
      <c r="A49" s="66" t="s">
        <v>57</v>
      </c>
      <c r="B49" s="66"/>
      <c r="C49" s="66"/>
      <c r="D49" s="66"/>
      <c r="E49" s="66"/>
    </row>
    <row r="50" spans="1:5" ht="15">
      <c r="A50" s="22" t="s">
        <v>1</v>
      </c>
      <c r="B50" s="22" t="s">
        <v>19</v>
      </c>
      <c r="C50" s="13" t="s">
        <v>2</v>
      </c>
      <c r="D50" s="13" t="s">
        <v>20</v>
      </c>
      <c r="E50" s="13" t="s">
        <v>21</v>
      </c>
    </row>
    <row r="51" spans="1:5" ht="23.25" customHeight="1">
      <c r="A51" s="23">
        <v>1</v>
      </c>
      <c r="B51" s="15"/>
      <c r="C51" s="15" t="s">
        <v>31</v>
      </c>
      <c r="D51" s="15"/>
      <c r="E51" s="15"/>
    </row>
    <row r="52" spans="1:5" ht="42.75" customHeight="1">
      <c r="A52" s="23">
        <v>2</v>
      </c>
      <c r="B52" s="34" t="s">
        <v>58</v>
      </c>
      <c r="C52" s="16" t="s">
        <v>23</v>
      </c>
      <c r="D52" s="17" t="s">
        <v>59</v>
      </c>
      <c r="E52" s="16">
        <f>5200</f>
        <v>5200</v>
      </c>
    </row>
    <row r="53" spans="1:5" ht="39" customHeight="1">
      <c r="A53" s="23">
        <v>3</v>
      </c>
      <c r="B53" s="15" t="s">
        <v>58</v>
      </c>
      <c r="C53" s="16" t="s">
        <v>23</v>
      </c>
      <c r="D53" s="15" t="s">
        <v>60</v>
      </c>
      <c r="E53" s="15">
        <f>5772</f>
        <v>5772</v>
      </c>
    </row>
    <row r="54" spans="1:5" ht="33" customHeight="1">
      <c r="A54" s="23">
        <v>4</v>
      </c>
      <c r="B54" s="15" t="s">
        <v>61</v>
      </c>
      <c r="C54" s="23" t="s">
        <v>28</v>
      </c>
      <c r="D54" s="17"/>
      <c r="E54" s="16">
        <f>33564.37</f>
        <v>33564.37</v>
      </c>
    </row>
    <row r="55" spans="1:5" ht="15">
      <c r="A55" s="19"/>
      <c r="B55" s="20" t="s">
        <v>25</v>
      </c>
      <c r="C55" s="19"/>
      <c r="D55" s="19"/>
      <c r="E55" s="21">
        <f>E51+E52+E53+E54</f>
        <v>44536.37</v>
      </c>
    </row>
    <row r="56" spans="1:5" ht="15">
      <c r="A56" s="32"/>
      <c r="B56" s="33"/>
      <c r="C56" s="32"/>
      <c r="D56" s="32"/>
      <c r="E56" s="32"/>
    </row>
    <row r="57" spans="1:5" ht="15">
      <c r="A57" s="67" t="s">
        <v>62</v>
      </c>
      <c r="B57" s="67"/>
      <c r="C57" s="67"/>
      <c r="D57" s="67"/>
      <c r="E57" s="67"/>
    </row>
    <row r="58" spans="1:5" ht="15">
      <c r="A58" s="22" t="s">
        <v>1</v>
      </c>
      <c r="B58" s="22" t="s">
        <v>19</v>
      </c>
      <c r="C58" s="13" t="s">
        <v>2</v>
      </c>
      <c r="D58" s="13" t="s">
        <v>20</v>
      </c>
      <c r="E58" s="13" t="s">
        <v>21</v>
      </c>
    </row>
    <row r="59" spans="1:5" ht="43.5">
      <c r="A59" s="23">
        <v>1</v>
      </c>
      <c r="B59" s="15" t="s">
        <v>63</v>
      </c>
      <c r="C59" s="15" t="s">
        <v>31</v>
      </c>
      <c r="D59" s="15"/>
      <c r="E59" s="15">
        <v>3275.46</v>
      </c>
    </row>
    <row r="60" spans="1:5" ht="15">
      <c r="A60" s="23">
        <v>2</v>
      </c>
      <c r="B60" s="15"/>
      <c r="C60" s="15" t="s">
        <v>31</v>
      </c>
      <c r="D60" s="15"/>
      <c r="E60" s="15"/>
    </row>
    <row r="61" spans="1:5" ht="15">
      <c r="A61" s="23">
        <v>3</v>
      </c>
      <c r="B61" s="15"/>
      <c r="C61" s="23"/>
      <c r="D61" s="23"/>
      <c r="E61" s="23"/>
    </row>
    <row r="62" spans="1:5" ht="15">
      <c r="A62" s="23">
        <v>4</v>
      </c>
      <c r="B62" s="25"/>
      <c r="C62" s="26"/>
      <c r="D62" s="26"/>
      <c r="E62" s="26"/>
    </row>
    <row r="63" spans="1:5" ht="15">
      <c r="A63" s="19"/>
      <c r="B63" s="20" t="s">
        <v>25</v>
      </c>
      <c r="C63" s="19"/>
      <c r="D63" s="19"/>
      <c r="E63" s="21">
        <f>E59+E60+E61+E62</f>
        <v>3275.46</v>
      </c>
    </row>
    <row r="64" spans="1:5" ht="15">
      <c r="A64" s="32"/>
      <c r="B64" s="33"/>
      <c r="C64" s="32"/>
      <c r="D64" s="32"/>
      <c r="E64" s="32"/>
    </row>
    <row r="65" spans="1:5" ht="15">
      <c r="A65" s="68" t="s">
        <v>64</v>
      </c>
      <c r="B65" s="68"/>
      <c r="C65" s="68"/>
      <c r="D65" s="68"/>
      <c r="E65" s="68"/>
    </row>
    <row r="66" spans="1:5" ht="15">
      <c r="A66" s="22" t="s">
        <v>1</v>
      </c>
      <c r="B66" s="22" t="s">
        <v>19</v>
      </c>
      <c r="C66" s="13" t="s">
        <v>2</v>
      </c>
      <c r="D66" s="13" t="s">
        <v>20</v>
      </c>
      <c r="E66" s="13" t="s">
        <v>21</v>
      </c>
    </row>
    <row r="67" spans="1:5" ht="43.5">
      <c r="A67" s="23">
        <v>1</v>
      </c>
      <c r="B67" s="15" t="s">
        <v>58</v>
      </c>
      <c r="C67" s="15" t="s">
        <v>65</v>
      </c>
      <c r="D67" s="15" t="s">
        <v>66</v>
      </c>
      <c r="E67" s="15">
        <v>4045.6</v>
      </c>
    </row>
    <row r="68" spans="1:5" ht="15">
      <c r="A68" s="23">
        <v>2</v>
      </c>
      <c r="B68" s="25"/>
      <c r="C68" s="15"/>
      <c r="D68" s="26"/>
      <c r="E68" s="26"/>
    </row>
    <row r="69" spans="1:5" ht="15">
      <c r="A69" s="23">
        <v>3</v>
      </c>
      <c r="B69" s="25"/>
      <c r="C69" s="15"/>
      <c r="D69" s="26"/>
      <c r="E69" s="26"/>
    </row>
    <row r="70" spans="1:5" ht="15">
      <c r="A70" s="19"/>
      <c r="B70" s="20" t="s">
        <v>25</v>
      </c>
      <c r="C70" s="19"/>
      <c r="D70" s="19"/>
      <c r="E70" s="21">
        <f>E67+E68+E69</f>
        <v>4045.6</v>
      </c>
    </row>
    <row r="71" spans="1:5" ht="15">
      <c r="A71"/>
      <c r="B71"/>
      <c r="C71"/>
      <c r="D71"/>
      <c r="E71"/>
    </row>
    <row r="72" spans="1:5" ht="15">
      <c r="A72" s="68" t="s">
        <v>67</v>
      </c>
      <c r="B72" s="68"/>
      <c r="C72" s="68"/>
      <c r="D72" s="68"/>
      <c r="E72" s="68"/>
    </row>
    <row r="73" spans="1:5" ht="15">
      <c r="A73" s="22" t="s">
        <v>1</v>
      </c>
      <c r="B73" s="22" t="s">
        <v>19</v>
      </c>
      <c r="C73" s="13" t="s">
        <v>2</v>
      </c>
      <c r="D73" s="13" t="s">
        <v>20</v>
      </c>
      <c r="E73" s="13" t="s">
        <v>21</v>
      </c>
    </row>
    <row r="74" spans="1:5" ht="40.5" customHeight="1">
      <c r="A74" s="23">
        <v>1</v>
      </c>
      <c r="B74" s="15" t="s">
        <v>68</v>
      </c>
      <c r="C74" s="15" t="s">
        <v>65</v>
      </c>
      <c r="D74" s="15" t="s">
        <v>69</v>
      </c>
      <c r="E74" s="15">
        <v>1957.1</v>
      </c>
    </row>
    <row r="75" spans="1:5" ht="19.5" customHeight="1">
      <c r="A75" s="23">
        <v>2</v>
      </c>
      <c r="B75" s="15"/>
      <c r="C75" s="15" t="s">
        <v>65</v>
      </c>
      <c r="D75" s="26"/>
      <c r="E75" s="26"/>
    </row>
    <row r="76" spans="1:5" ht="15">
      <c r="A76" s="23">
        <v>3</v>
      </c>
      <c r="B76" s="25"/>
      <c r="C76" s="15"/>
      <c r="D76" s="35"/>
      <c r="E76" s="26"/>
    </row>
    <row r="77" spans="1:5" ht="15">
      <c r="A77" s="19"/>
      <c r="B77" s="20" t="s">
        <v>25</v>
      </c>
      <c r="C77" s="19"/>
      <c r="D77" s="19"/>
      <c r="E77" s="21">
        <f>E74+E75+E76</f>
        <v>1957.1</v>
      </c>
    </row>
    <row r="78" spans="1:5" ht="15">
      <c r="A78" s="27"/>
      <c r="B78" s="28"/>
      <c r="C78" s="27"/>
      <c r="D78" s="27"/>
      <c r="E78" s="29"/>
    </row>
    <row r="79" spans="1:5" ht="15">
      <c r="A79" s="68" t="s">
        <v>70</v>
      </c>
      <c r="B79" s="68"/>
      <c r="C79" s="68"/>
      <c r="D79" s="68"/>
      <c r="E79" s="68"/>
    </row>
    <row r="80" spans="1:5" ht="15">
      <c r="A80" s="22" t="s">
        <v>1</v>
      </c>
      <c r="B80" s="22" t="s">
        <v>19</v>
      </c>
      <c r="C80" s="13" t="s">
        <v>2</v>
      </c>
      <c r="D80" s="13" t="s">
        <v>20</v>
      </c>
      <c r="E80" s="13" t="s">
        <v>21</v>
      </c>
    </row>
    <row r="81" spans="1:5" ht="15">
      <c r="A81" s="23">
        <v>1</v>
      </c>
      <c r="B81" s="15" t="s">
        <v>71</v>
      </c>
      <c r="C81" s="15" t="s">
        <v>65</v>
      </c>
      <c r="D81" s="15" t="s">
        <v>72</v>
      </c>
      <c r="E81" s="15">
        <f>9545.88</f>
        <v>9545.88</v>
      </c>
    </row>
    <row r="82" spans="1:5" ht="15">
      <c r="A82" s="23">
        <v>2</v>
      </c>
      <c r="B82" s="25"/>
      <c r="C82" s="15" t="s">
        <v>65</v>
      </c>
      <c r="D82" s="26"/>
      <c r="E82" s="26"/>
    </row>
    <row r="83" spans="1:5" ht="15">
      <c r="A83" s="23">
        <v>3</v>
      </c>
      <c r="B83" s="25"/>
      <c r="C83" s="15" t="s">
        <v>23</v>
      </c>
      <c r="D83" s="35"/>
      <c r="E83" s="26"/>
    </row>
    <row r="84" spans="1:5" ht="15">
      <c r="A84" s="19"/>
      <c r="B84" s="20" t="s">
        <v>25</v>
      </c>
      <c r="C84" s="19"/>
      <c r="D84" s="19"/>
      <c r="E84" s="21">
        <f>E81+E82+E83</f>
        <v>9545.88</v>
      </c>
    </row>
    <row r="85" spans="1:5" ht="15">
      <c r="A85" s="27"/>
      <c r="B85" s="28"/>
      <c r="C85" s="27"/>
      <c r="D85" s="27"/>
      <c r="E85" s="29"/>
    </row>
    <row r="86" spans="1:5" ht="15">
      <c r="A86" s="68" t="s">
        <v>73</v>
      </c>
      <c r="B86" s="68"/>
      <c r="C86" s="68"/>
      <c r="D86" s="68"/>
      <c r="E86" s="68"/>
    </row>
    <row r="87" spans="1:5" ht="15">
      <c r="A87" s="22" t="s">
        <v>1</v>
      </c>
      <c r="B87" s="22" t="s">
        <v>19</v>
      </c>
      <c r="C87" s="13" t="s">
        <v>2</v>
      </c>
      <c r="D87" s="13" t="s">
        <v>20</v>
      </c>
      <c r="E87" s="13" t="s">
        <v>21</v>
      </c>
    </row>
    <row r="88" spans="1:5" ht="54.75" customHeight="1">
      <c r="A88" s="23">
        <v>1</v>
      </c>
      <c r="B88" s="15" t="s">
        <v>74</v>
      </c>
      <c r="C88" s="15" t="s">
        <v>65</v>
      </c>
      <c r="D88" s="15"/>
      <c r="E88" s="15">
        <v>116294.65</v>
      </c>
    </row>
    <row r="89" spans="1:5" ht="57.75">
      <c r="A89" s="23">
        <v>2</v>
      </c>
      <c r="B89" s="25" t="s">
        <v>75</v>
      </c>
      <c r="C89" s="15" t="s">
        <v>65</v>
      </c>
      <c r="D89" s="26" t="s">
        <v>76</v>
      </c>
      <c r="E89" s="26">
        <v>9123.98</v>
      </c>
    </row>
    <row r="90" spans="1:5" ht="15">
      <c r="A90" s="23">
        <v>3</v>
      </c>
      <c r="B90" s="25"/>
      <c r="C90" s="15" t="s">
        <v>23</v>
      </c>
      <c r="D90" s="35"/>
      <c r="E90" s="26"/>
    </row>
    <row r="91" spans="1:5" ht="15">
      <c r="A91" s="19"/>
      <c r="B91" s="20" t="s">
        <v>25</v>
      </c>
      <c r="C91" s="19"/>
      <c r="D91" s="19"/>
      <c r="E91" s="21">
        <f>E88+E89+E90</f>
        <v>125418.62999999999</v>
      </c>
    </row>
    <row r="92" spans="1:5" ht="15">
      <c r="A92" s="27"/>
      <c r="B92" s="28"/>
      <c r="C92" s="27"/>
      <c r="D92" s="27"/>
      <c r="E92" s="29"/>
    </row>
    <row r="93" spans="1:5" ht="15">
      <c r="A93" s="27"/>
      <c r="B93" s="28"/>
      <c r="C93" s="27"/>
      <c r="D93" s="27"/>
      <c r="E93" s="29"/>
    </row>
    <row r="94" spans="1:5" ht="15">
      <c r="A94" s="27"/>
      <c r="B94" s="28"/>
      <c r="C94" s="27"/>
      <c r="D94" s="27"/>
      <c r="E94" s="29"/>
    </row>
    <row r="95" spans="1:5" ht="15">
      <c r="A95" s="36"/>
      <c r="B95" s="37" t="s">
        <v>77</v>
      </c>
      <c r="C95" s="38"/>
      <c r="D95" s="38"/>
      <c r="E95" s="39">
        <f>E7+E16+E24+E33+E41+E47+E55+E70+E77+E63+E84+E91</f>
        <v>689294.7699999999</v>
      </c>
    </row>
  </sheetData>
  <sheetProtection selectLockedCells="1" selectUnlockedCells="1"/>
  <mergeCells count="12">
    <mergeCell ref="A49:E49"/>
    <mergeCell ref="A57:E57"/>
    <mergeCell ref="A65:E65"/>
    <mergeCell ref="A72:E72"/>
    <mergeCell ref="A79:E79"/>
    <mergeCell ref="A86:E86"/>
    <mergeCell ref="A1:E1"/>
    <mergeCell ref="A9:E9"/>
    <mergeCell ref="A18:E18"/>
    <mergeCell ref="A26:E26"/>
    <mergeCell ref="A35:E35"/>
    <mergeCell ref="A42:E4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="80" zoomScaleNormal="80" zoomScalePageLayoutView="0" workbookViewId="0" topLeftCell="A79">
      <selection activeCell="E100" sqref="E100"/>
    </sheetView>
  </sheetViews>
  <sheetFormatPr defaultColWidth="11.57421875" defaultRowHeight="12.75"/>
  <cols>
    <col min="1" max="1" width="8.00390625" style="0" customWidth="1"/>
    <col min="2" max="2" width="48.7109375" style="0" customWidth="1"/>
    <col min="3" max="3" width="23.421875" style="0" customWidth="1"/>
    <col min="4" max="4" width="31.28125" style="40" customWidth="1"/>
    <col min="5" max="5" width="22.00390625" style="0" customWidth="1"/>
  </cols>
  <sheetData>
    <row r="1" spans="1:5" ht="18">
      <c r="A1" s="64" t="s">
        <v>78</v>
      </c>
      <c r="B1" s="64"/>
      <c r="C1" s="64"/>
      <c r="D1" s="64"/>
      <c r="E1" s="64"/>
    </row>
    <row r="2" spans="1:5" ht="15.75">
      <c r="A2" s="22" t="s">
        <v>1</v>
      </c>
      <c r="B2" s="41" t="s">
        <v>19</v>
      </c>
      <c r="C2" s="41" t="s">
        <v>2</v>
      </c>
      <c r="D2" s="42" t="s">
        <v>20</v>
      </c>
      <c r="E2" s="41" t="s">
        <v>21</v>
      </c>
    </row>
    <row r="3" spans="1:5" ht="28.5">
      <c r="A3" s="23">
        <v>1</v>
      </c>
      <c r="B3" s="24" t="s">
        <v>79</v>
      </c>
      <c r="C3" s="23" t="s">
        <v>28</v>
      </c>
      <c r="D3" s="15" t="s">
        <v>80</v>
      </c>
      <c r="E3" s="23">
        <f>7481.65</f>
        <v>7481.65</v>
      </c>
    </row>
    <row r="4" spans="1:5" ht="14.25">
      <c r="A4" s="23">
        <v>2</v>
      </c>
      <c r="B4" s="43" t="s">
        <v>81</v>
      </c>
      <c r="C4" s="23" t="s">
        <v>28</v>
      </c>
      <c r="D4" s="15" t="s">
        <v>82</v>
      </c>
      <c r="E4" s="23">
        <f>1762.36</f>
        <v>1762.36</v>
      </c>
    </row>
    <row r="5" spans="1:5" ht="14.25">
      <c r="A5" s="23">
        <v>3</v>
      </c>
      <c r="B5" s="15" t="s">
        <v>83</v>
      </c>
      <c r="C5" s="23" t="s">
        <v>28</v>
      </c>
      <c r="D5" s="17"/>
      <c r="E5" s="16">
        <f>220.3</f>
        <v>220.3</v>
      </c>
    </row>
    <row r="6" spans="1:5" ht="14.25">
      <c r="A6" s="23"/>
      <c r="B6" s="15"/>
      <c r="C6" s="16"/>
      <c r="D6" s="17"/>
      <c r="E6" s="16"/>
    </row>
    <row r="7" spans="1:5" ht="14.25">
      <c r="A7" s="23"/>
      <c r="B7" s="15"/>
      <c r="C7" s="16"/>
      <c r="D7" s="17"/>
      <c r="E7" s="16"/>
    </row>
    <row r="8" spans="1:5" ht="15">
      <c r="A8" s="44"/>
      <c r="B8" s="45" t="s">
        <v>25</v>
      </c>
      <c r="C8" s="44"/>
      <c r="D8" s="46"/>
      <c r="E8" s="45">
        <f>SUM(E3:E7)</f>
        <v>9464.31</v>
      </c>
    </row>
    <row r="9" spans="1:5" ht="12.75">
      <c r="A9" s="9"/>
      <c r="B9" s="9"/>
      <c r="C9" s="9"/>
      <c r="D9" s="47"/>
      <c r="E9" s="9"/>
    </row>
    <row r="10" spans="1:5" ht="18">
      <c r="A10" s="64" t="s">
        <v>84</v>
      </c>
      <c r="B10" s="64"/>
      <c r="C10" s="64"/>
      <c r="D10" s="64"/>
      <c r="E10" s="64"/>
    </row>
    <row r="11" spans="1:5" ht="15.75">
      <c r="A11" s="22" t="s">
        <v>1</v>
      </c>
      <c r="B11" s="41" t="s">
        <v>19</v>
      </c>
      <c r="C11" s="41" t="s">
        <v>2</v>
      </c>
      <c r="D11" s="42" t="s">
        <v>20</v>
      </c>
      <c r="E11" s="41" t="s">
        <v>21</v>
      </c>
    </row>
    <row r="12" spans="1:5" ht="14.25">
      <c r="A12" s="23">
        <v>1</v>
      </c>
      <c r="B12" s="43" t="s">
        <v>83</v>
      </c>
      <c r="C12" s="23" t="s">
        <v>28</v>
      </c>
      <c r="D12" s="15"/>
      <c r="E12" s="23">
        <f>220.29</f>
        <v>220.29</v>
      </c>
    </row>
    <row r="13" spans="1:5" ht="14.25">
      <c r="A13" s="23">
        <v>2</v>
      </c>
      <c r="B13" s="15" t="s">
        <v>81</v>
      </c>
      <c r="C13" s="23" t="s">
        <v>28</v>
      </c>
      <c r="D13" s="17" t="s">
        <v>82</v>
      </c>
      <c r="E13" s="16">
        <f>1762.36</f>
        <v>1762.36</v>
      </c>
    </row>
    <row r="14" spans="1:5" ht="14.25">
      <c r="A14" s="23">
        <v>3</v>
      </c>
      <c r="B14" s="23"/>
      <c r="C14" s="23" t="s">
        <v>28</v>
      </c>
      <c r="D14" s="15"/>
      <c r="E14" s="23"/>
    </row>
    <row r="15" spans="1:5" ht="14.25">
      <c r="A15" s="23">
        <v>4</v>
      </c>
      <c r="B15" s="23"/>
      <c r="C15" s="23"/>
      <c r="D15" s="15"/>
      <c r="E15" s="23"/>
    </row>
    <row r="16" spans="1:5" ht="14.25">
      <c r="A16" s="23">
        <v>5</v>
      </c>
      <c r="B16" s="23"/>
      <c r="C16" s="23"/>
      <c r="D16" s="15"/>
      <c r="E16" s="23"/>
    </row>
    <row r="17" spans="1:5" ht="15">
      <c r="A17" s="44"/>
      <c r="B17" s="45" t="s">
        <v>25</v>
      </c>
      <c r="C17" s="44"/>
      <c r="D17" s="46"/>
      <c r="E17" s="45">
        <f>E12+E13+E14+E15+E16</f>
        <v>1982.6499999999999</v>
      </c>
    </row>
    <row r="18" spans="1:5" ht="12.75">
      <c r="A18" s="9"/>
      <c r="B18" s="9"/>
      <c r="C18" s="9"/>
      <c r="D18" s="47"/>
      <c r="E18" s="9"/>
    </row>
    <row r="19" spans="1:5" ht="18">
      <c r="A19" s="65" t="s">
        <v>36</v>
      </c>
      <c r="B19" s="65"/>
      <c r="C19" s="65"/>
      <c r="D19" s="65"/>
      <c r="E19" s="65"/>
    </row>
    <row r="20" spans="1:5" ht="15.75">
      <c r="A20" s="22" t="s">
        <v>1</v>
      </c>
      <c r="B20" s="41" t="s">
        <v>19</v>
      </c>
      <c r="C20" s="41" t="s">
        <v>2</v>
      </c>
      <c r="D20" s="42" t="s">
        <v>20</v>
      </c>
      <c r="E20" s="41" t="s">
        <v>21</v>
      </c>
    </row>
    <row r="21" spans="1:5" ht="14.25">
      <c r="A21" s="23">
        <v>1</v>
      </c>
      <c r="B21" s="43" t="s">
        <v>85</v>
      </c>
      <c r="C21" s="23" t="s">
        <v>28</v>
      </c>
      <c r="D21" s="15" t="s">
        <v>86</v>
      </c>
      <c r="E21" s="23">
        <f>457.93</f>
        <v>457.93</v>
      </c>
    </row>
    <row r="22" spans="1:5" ht="14.25">
      <c r="A22" s="23">
        <v>2</v>
      </c>
      <c r="B22" s="43" t="s">
        <v>83</v>
      </c>
      <c r="C22" s="23" t="s">
        <v>28</v>
      </c>
      <c r="D22" s="15"/>
      <c r="E22" s="23">
        <f>220.29</f>
        <v>220.29</v>
      </c>
    </row>
    <row r="23" spans="1:5" ht="14.25">
      <c r="A23" s="23">
        <v>3</v>
      </c>
      <c r="B23" s="15" t="s">
        <v>81</v>
      </c>
      <c r="C23" s="23" t="s">
        <v>28</v>
      </c>
      <c r="D23" s="17" t="s">
        <v>82</v>
      </c>
      <c r="E23" s="16">
        <f>1762.36</f>
        <v>1762.36</v>
      </c>
    </row>
    <row r="24" spans="1:5" ht="42.75">
      <c r="A24" s="23">
        <v>4</v>
      </c>
      <c r="B24" s="15" t="s">
        <v>87</v>
      </c>
      <c r="C24" s="16" t="s">
        <v>88</v>
      </c>
      <c r="D24" s="17"/>
      <c r="E24" s="16">
        <v>1408.35</v>
      </c>
    </row>
    <row r="25" spans="1:5" ht="14.25">
      <c r="A25" s="23"/>
      <c r="B25" s="15"/>
      <c r="C25" s="16"/>
      <c r="D25" s="17"/>
      <c r="E25" s="16"/>
    </row>
    <row r="26" spans="1:5" ht="14.25">
      <c r="A26" s="23"/>
      <c r="B26" s="15"/>
      <c r="C26" s="15"/>
      <c r="D26" s="15"/>
      <c r="E26" s="23"/>
    </row>
    <row r="27" spans="1:5" ht="15">
      <c r="A27" s="44"/>
      <c r="B27" s="48" t="s">
        <v>25</v>
      </c>
      <c r="C27" s="44"/>
      <c r="D27" s="46"/>
      <c r="E27" s="45">
        <f>SUM(E21:E26)</f>
        <v>3848.93</v>
      </c>
    </row>
    <row r="28" spans="1:5" ht="12.75">
      <c r="A28" s="9"/>
      <c r="B28" s="47"/>
      <c r="C28" s="9"/>
      <c r="D28" s="47"/>
      <c r="E28" s="9"/>
    </row>
    <row r="29" spans="1:5" ht="18">
      <c r="A29" s="65" t="s">
        <v>89</v>
      </c>
      <c r="B29" s="65"/>
      <c r="C29" s="65"/>
      <c r="D29" s="65"/>
      <c r="E29" s="65"/>
    </row>
    <row r="30" spans="1:5" ht="15.75">
      <c r="A30" s="22" t="s">
        <v>1</v>
      </c>
      <c r="B30" s="42" t="s">
        <v>19</v>
      </c>
      <c r="C30" s="41" t="s">
        <v>2</v>
      </c>
      <c r="D30" s="42" t="s">
        <v>20</v>
      </c>
      <c r="E30" s="41" t="s">
        <v>21</v>
      </c>
    </row>
    <row r="31" spans="1:5" ht="14.25">
      <c r="A31" s="23">
        <v>1</v>
      </c>
      <c r="B31" s="43" t="s">
        <v>83</v>
      </c>
      <c r="C31" s="23" t="s">
        <v>28</v>
      </c>
      <c r="D31" s="15"/>
      <c r="E31" s="23">
        <v>220.3</v>
      </c>
    </row>
    <row r="32" spans="1:5" ht="14.25">
      <c r="A32" s="23">
        <v>2</v>
      </c>
      <c r="B32" s="15" t="s">
        <v>81</v>
      </c>
      <c r="C32" s="23" t="s">
        <v>28</v>
      </c>
      <c r="D32" s="17" t="s">
        <v>82</v>
      </c>
      <c r="E32" s="16">
        <f>1762.36</f>
        <v>1762.36</v>
      </c>
    </row>
    <row r="33" spans="1:5" ht="28.5">
      <c r="A33" s="23">
        <v>3</v>
      </c>
      <c r="B33" s="15" t="s">
        <v>90</v>
      </c>
      <c r="C33" s="15" t="s">
        <v>28</v>
      </c>
      <c r="D33" s="15"/>
      <c r="E33" s="23">
        <v>1587.46</v>
      </c>
    </row>
    <row r="34" spans="1:5" ht="14.25">
      <c r="A34" s="23">
        <v>4</v>
      </c>
      <c r="B34" s="15" t="s">
        <v>91</v>
      </c>
      <c r="C34" s="15" t="s">
        <v>28</v>
      </c>
      <c r="D34" s="15"/>
      <c r="E34" s="23">
        <v>3464.5</v>
      </c>
    </row>
    <row r="35" spans="1:5" ht="14.25">
      <c r="A35" s="23">
        <v>5</v>
      </c>
      <c r="B35" s="15"/>
      <c r="C35" s="23" t="s">
        <v>23</v>
      </c>
      <c r="D35" s="15"/>
      <c r="E35" s="23"/>
    </row>
    <row r="36" spans="1:5" ht="14.25">
      <c r="A36" s="23"/>
      <c r="B36" s="15"/>
      <c r="C36" s="23" t="s">
        <v>23</v>
      </c>
      <c r="D36" s="15"/>
      <c r="E36" s="23"/>
    </row>
    <row r="37" spans="1:5" ht="14.25">
      <c r="A37" s="23">
        <v>6</v>
      </c>
      <c r="B37" s="15"/>
      <c r="C37" s="23"/>
      <c r="D37" s="15"/>
      <c r="E37" s="23"/>
    </row>
    <row r="38" spans="1:5" ht="15">
      <c r="A38" s="44"/>
      <c r="B38" s="48" t="s">
        <v>25</v>
      </c>
      <c r="C38" s="44"/>
      <c r="D38" s="46"/>
      <c r="E38" s="45">
        <f>SUM(E31:E37)</f>
        <v>7034.62</v>
      </c>
    </row>
    <row r="39" spans="1:5" ht="12.75">
      <c r="A39" s="9"/>
      <c r="B39" s="47"/>
      <c r="C39" s="9"/>
      <c r="D39" s="47"/>
      <c r="E39" s="9"/>
    </row>
    <row r="40" spans="1:5" ht="18">
      <c r="A40" s="65" t="s">
        <v>92</v>
      </c>
      <c r="B40" s="65"/>
      <c r="C40" s="65"/>
      <c r="D40" s="65"/>
      <c r="E40" s="65"/>
    </row>
    <row r="41" spans="1:5" ht="15.75">
      <c r="A41" s="22" t="s">
        <v>1</v>
      </c>
      <c r="B41" s="42" t="s">
        <v>19</v>
      </c>
      <c r="C41" s="41" t="s">
        <v>2</v>
      </c>
      <c r="D41" s="42" t="s">
        <v>20</v>
      </c>
      <c r="E41" s="41" t="s">
        <v>21</v>
      </c>
    </row>
    <row r="42" spans="1:5" ht="14.25">
      <c r="A42" s="23">
        <v>1</v>
      </c>
      <c r="B42" s="43" t="s">
        <v>83</v>
      </c>
      <c r="C42" s="23" t="s">
        <v>28</v>
      </c>
      <c r="D42" s="17"/>
      <c r="E42" s="16">
        <v>220.3</v>
      </c>
    </row>
    <row r="43" spans="1:5" ht="14.25">
      <c r="A43" s="23">
        <v>2</v>
      </c>
      <c r="B43" s="15" t="s">
        <v>81</v>
      </c>
      <c r="C43" s="23" t="s">
        <v>28</v>
      </c>
      <c r="D43" s="17" t="s">
        <v>82</v>
      </c>
      <c r="E43" s="16">
        <f>1762.36</f>
        <v>1762.36</v>
      </c>
    </row>
    <row r="44" spans="1:5" ht="14.25">
      <c r="A44" s="23">
        <v>3</v>
      </c>
      <c r="B44" s="15"/>
      <c r="C44" s="23"/>
      <c r="D44" s="15"/>
      <c r="E44" s="23"/>
    </row>
    <row r="45" spans="1:5" ht="14.25">
      <c r="A45" s="23">
        <v>4</v>
      </c>
      <c r="B45" s="49"/>
      <c r="C45" s="23"/>
      <c r="D45" s="15"/>
      <c r="E45" s="23"/>
    </row>
    <row r="46" spans="1:5" ht="15">
      <c r="A46" s="44"/>
      <c r="B46" s="48" t="s">
        <v>25</v>
      </c>
      <c r="C46" s="44"/>
      <c r="D46" s="46"/>
      <c r="E46" s="45">
        <f>E42+E43+E44+E45</f>
        <v>1982.6599999999999</v>
      </c>
    </row>
    <row r="47" spans="1:5" ht="15">
      <c r="A47" s="50"/>
      <c r="B47" s="51"/>
      <c r="C47" s="50"/>
      <c r="D47" s="52"/>
      <c r="E47" s="53"/>
    </row>
    <row r="48" spans="1:5" ht="18">
      <c r="A48" s="64" t="s">
        <v>93</v>
      </c>
      <c r="B48" s="64"/>
      <c r="C48" s="64"/>
      <c r="D48" s="64"/>
      <c r="E48" s="64"/>
    </row>
    <row r="49" spans="1:5" ht="15.75">
      <c r="A49" s="22" t="s">
        <v>1</v>
      </c>
      <c r="B49" s="42" t="s">
        <v>19</v>
      </c>
      <c r="C49" s="41" t="s">
        <v>2</v>
      </c>
      <c r="D49" s="42" t="s">
        <v>20</v>
      </c>
      <c r="E49" s="41" t="s">
        <v>21</v>
      </c>
    </row>
    <row r="50" spans="1:5" ht="14.25">
      <c r="A50" s="23">
        <v>1</v>
      </c>
      <c r="B50" s="43" t="s">
        <v>83</v>
      </c>
      <c r="C50" s="23" t="s">
        <v>28</v>
      </c>
      <c r="D50" s="17"/>
      <c r="E50" s="16">
        <v>220.3</v>
      </c>
    </row>
    <row r="51" spans="1:5" ht="14.25">
      <c r="A51" s="23">
        <v>2</v>
      </c>
      <c r="B51" s="15" t="s">
        <v>81</v>
      </c>
      <c r="C51" s="23" t="s">
        <v>28</v>
      </c>
      <c r="D51" s="17" t="s">
        <v>82</v>
      </c>
      <c r="E51" s="16">
        <f>1762.36</f>
        <v>1762.36</v>
      </c>
    </row>
    <row r="52" spans="1:5" ht="14.25">
      <c r="A52" s="23">
        <v>3</v>
      </c>
      <c r="B52" s="15" t="s">
        <v>94</v>
      </c>
      <c r="C52" s="23" t="s">
        <v>23</v>
      </c>
      <c r="D52" s="15" t="s">
        <v>95</v>
      </c>
      <c r="E52" s="23">
        <v>9824.39</v>
      </c>
    </row>
    <row r="53" spans="1:5" ht="14.25">
      <c r="A53" s="23">
        <v>4</v>
      </c>
      <c r="B53" s="30" t="s">
        <v>96</v>
      </c>
      <c r="C53" s="23" t="s">
        <v>28</v>
      </c>
      <c r="D53" s="15"/>
      <c r="E53" s="23">
        <v>4516.8</v>
      </c>
    </row>
    <row r="54" spans="1:5" ht="14.25">
      <c r="A54" s="23"/>
      <c r="B54" s="43"/>
      <c r="C54" s="23" t="s">
        <v>28</v>
      </c>
      <c r="D54" s="15"/>
      <c r="E54" s="23"/>
    </row>
    <row r="55" spans="1:5" ht="15">
      <c r="A55" s="44"/>
      <c r="B55" s="48" t="s">
        <v>25</v>
      </c>
      <c r="C55" s="44"/>
      <c r="D55" s="46"/>
      <c r="E55" s="45">
        <f>E51+E50+E52+E53+E54</f>
        <v>16323.849999999999</v>
      </c>
    </row>
    <row r="56" spans="1:5" ht="15">
      <c r="A56" s="50"/>
      <c r="B56" s="51"/>
      <c r="C56" s="50"/>
      <c r="D56" s="52"/>
      <c r="E56" s="53"/>
    </row>
    <row r="57" spans="1:5" ht="18">
      <c r="A57" s="64" t="s">
        <v>57</v>
      </c>
      <c r="B57" s="64"/>
      <c r="C57" s="64"/>
      <c r="D57" s="64"/>
      <c r="E57" s="64"/>
    </row>
    <row r="58" spans="1:5" ht="15.75">
      <c r="A58" s="22" t="s">
        <v>1</v>
      </c>
      <c r="B58" s="42" t="s">
        <v>19</v>
      </c>
      <c r="C58" s="41" t="s">
        <v>2</v>
      </c>
      <c r="D58" s="42" t="s">
        <v>20</v>
      </c>
      <c r="E58" s="41" t="s">
        <v>21</v>
      </c>
    </row>
    <row r="59" spans="1:5" ht="14.25">
      <c r="A59" s="23">
        <v>1</v>
      </c>
      <c r="B59" s="30" t="s">
        <v>81</v>
      </c>
      <c r="C59" s="23" t="s">
        <v>28</v>
      </c>
      <c r="D59" s="15" t="s">
        <v>82</v>
      </c>
      <c r="E59" s="16">
        <v>1762.36</v>
      </c>
    </row>
    <row r="60" spans="1:5" ht="14.25">
      <c r="A60" s="23">
        <v>2</v>
      </c>
      <c r="B60" s="43" t="s">
        <v>83</v>
      </c>
      <c r="C60" s="23" t="s">
        <v>28</v>
      </c>
      <c r="D60" s="17"/>
      <c r="E60" s="16">
        <v>220.3</v>
      </c>
    </row>
    <row r="61" spans="1:5" ht="14.25">
      <c r="A61" s="23">
        <v>3</v>
      </c>
      <c r="B61" s="43"/>
      <c r="C61" s="23"/>
      <c r="D61" s="17"/>
      <c r="E61" s="16"/>
    </row>
    <row r="62" spans="1:5" ht="14.25">
      <c r="A62" s="23">
        <v>4</v>
      </c>
      <c r="B62" s="17"/>
      <c r="C62" s="16"/>
      <c r="D62" s="17"/>
      <c r="E62" s="16"/>
    </row>
    <row r="63" spans="1:5" ht="15">
      <c r="A63" s="44"/>
      <c r="B63" s="48" t="s">
        <v>25</v>
      </c>
      <c r="C63" s="44"/>
      <c r="D63" s="46"/>
      <c r="E63" s="45">
        <f>E59+E60+E61+E62</f>
        <v>1982.6599999999999</v>
      </c>
    </row>
    <row r="64" spans="1:5" ht="15">
      <c r="A64" s="50"/>
      <c r="B64" s="51"/>
      <c r="C64" s="50"/>
      <c r="D64" s="52"/>
      <c r="E64" s="53"/>
    </row>
    <row r="65" spans="1:5" ht="18">
      <c r="A65" s="64" t="s">
        <v>62</v>
      </c>
      <c r="B65" s="64"/>
      <c r="C65" s="64"/>
      <c r="D65" s="64"/>
      <c r="E65" s="64"/>
    </row>
    <row r="66" spans="1:5" ht="15.75">
      <c r="A66" s="22" t="s">
        <v>1</v>
      </c>
      <c r="B66" s="42" t="s">
        <v>19</v>
      </c>
      <c r="C66" s="41" t="s">
        <v>2</v>
      </c>
      <c r="D66" s="42" t="s">
        <v>20</v>
      </c>
      <c r="E66" s="41" t="s">
        <v>21</v>
      </c>
    </row>
    <row r="67" spans="1:5" ht="14.25">
      <c r="A67" s="23">
        <v>1</v>
      </c>
      <c r="B67" s="30" t="s">
        <v>97</v>
      </c>
      <c r="C67" s="16" t="s">
        <v>23</v>
      </c>
      <c r="D67" s="15"/>
      <c r="E67" s="23">
        <v>5565.97</v>
      </c>
    </row>
    <row r="68" spans="1:5" ht="14.25">
      <c r="A68" s="23">
        <v>2</v>
      </c>
      <c r="B68" s="30" t="s">
        <v>81</v>
      </c>
      <c r="C68" s="23" t="s">
        <v>28</v>
      </c>
      <c r="D68" s="15" t="s">
        <v>82</v>
      </c>
      <c r="E68" s="16">
        <v>1762.36</v>
      </c>
    </row>
    <row r="69" spans="1:5" ht="14.25">
      <c r="A69" s="23">
        <v>3</v>
      </c>
      <c r="B69" s="43" t="s">
        <v>83</v>
      </c>
      <c r="C69" s="16" t="s">
        <v>23</v>
      </c>
      <c r="D69" s="15"/>
      <c r="E69" s="16">
        <v>220.3</v>
      </c>
    </row>
    <row r="70" spans="1:5" ht="14.25">
      <c r="A70" s="23">
        <v>4</v>
      </c>
      <c r="B70" s="15"/>
      <c r="C70" s="16"/>
      <c r="D70" s="31"/>
      <c r="E70" s="16"/>
    </row>
    <row r="71" spans="1:5" ht="14.25">
      <c r="A71" s="23"/>
      <c r="B71" s="15"/>
      <c r="C71" s="16"/>
      <c r="D71" s="31"/>
      <c r="E71" s="16"/>
    </row>
    <row r="72" spans="1:5" ht="15">
      <c r="A72" s="44"/>
      <c r="B72" s="48" t="s">
        <v>25</v>
      </c>
      <c r="C72" s="44"/>
      <c r="D72" s="46"/>
      <c r="E72" s="45">
        <f>E68+E69+E67+E70</f>
        <v>7548.63</v>
      </c>
    </row>
    <row r="73" spans="1:5" ht="15">
      <c r="A73" s="50"/>
      <c r="B73" s="51"/>
      <c r="C73" s="50"/>
      <c r="D73" s="52"/>
      <c r="E73" s="53"/>
    </row>
    <row r="74" spans="1:5" ht="18">
      <c r="A74" s="64" t="s">
        <v>64</v>
      </c>
      <c r="B74" s="64"/>
      <c r="C74" s="64"/>
      <c r="D74" s="64"/>
      <c r="E74" s="64"/>
    </row>
    <row r="75" spans="1:5" ht="15.75">
      <c r="A75" s="22" t="s">
        <v>1</v>
      </c>
      <c r="B75" s="42" t="s">
        <v>19</v>
      </c>
      <c r="C75" s="41" t="s">
        <v>2</v>
      </c>
      <c r="D75" s="42" t="s">
        <v>20</v>
      </c>
      <c r="E75" s="41" t="s">
        <v>21</v>
      </c>
    </row>
    <row r="76" spans="1:5" ht="14.25">
      <c r="A76" s="23">
        <v>1</v>
      </c>
      <c r="B76" s="30" t="s">
        <v>81</v>
      </c>
      <c r="C76" s="16" t="s">
        <v>28</v>
      </c>
      <c r="D76" s="17" t="s">
        <v>82</v>
      </c>
      <c r="E76" s="16">
        <v>1762.36</v>
      </c>
    </row>
    <row r="77" spans="1:5" ht="14.25">
      <c r="A77" s="23">
        <v>2</v>
      </c>
      <c r="B77" s="43" t="s">
        <v>83</v>
      </c>
      <c r="C77" s="16" t="s">
        <v>28</v>
      </c>
      <c r="D77" s="15"/>
      <c r="E77" s="16">
        <v>220.3</v>
      </c>
    </row>
    <row r="78" spans="1:5" ht="14.25">
      <c r="A78" s="23">
        <v>3</v>
      </c>
      <c r="B78" s="30"/>
      <c r="C78" s="16" t="s">
        <v>23</v>
      </c>
      <c r="D78" s="15"/>
      <c r="E78" s="23"/>
    </row>
    <row r="79" spans="1:5" ht="14.25">
      <c r="A79" s="23">
        <v>4</v>
      </c>
      <c r="B79" s="15"/>
      <c r="C79" s="23" t="s">
        <v>28</v>
      </c>
      <c r="D79" s="15"/>
      <c r="E79" s="16"/>
    </row>
    <row r="80" spans="1:5" ht="15">
      <c r="A80" s="44"/>
      <c r="B80" s="48" t="s">
        <v>25</v>
      </c>
      <c r="C80" s="44"/>
      <c r="D80" s="46"/>
      <c r="E80" s="45">
        <f>SUM(E76:E79)</f>
        <v>1982.6599999999999</v>
      </c>
    </row>
    <row r="81" ht="12.75">
      <c r="B81" s="40"/>
    </row>
    <row r="82" spans="1:5" ht="18">
      <c r="A82" s="64" t="s">
        <v>67</v>
      </c>
      <c r="B82" s="64"/>
      <c r="C82" s="64"/>
      <c r="D82" s="64"/>
      <c r="E82" s="64"/>
    </row>
    <row r="83" spans="1:5" ht="15.75">
      <c r="A83" s="22" t="s">
        <v>1</v>
      </c>
      <c r="B83" s="42" t="s">
        <v>19</v>
      </c>
      <c r="C83" s="41" t="s">
        <v>2</v>
      </c>
      <c r="D83" s="42" t="s">
        <v>20</v>
      </c>
      <c r="E83" s="41" t="s">
        <v>21</v>
      </c>
    </row>
    <row r="84" spans="1:5" ht="14.25">
      <c r="A84" s="23">
        <v>1</v>
      </c>
      <c r="B84" s="30" t="s">
        <v>81</v>
      </c>
      <c r="C84" s="16" t="s">
        <v>23</v>
      </c>
      <c r="D84" s="15" t="s">
        <v>82</v>
      </c>
      <c r="E84" s="16">
        <v>1762.36</v>
      </c>
    </row>
    <row r="85" spans="1:5" ht="14.25">
      <c r="A85" s="23">
        <v>2</v>
      </c>
      <c r="B85" s="43" t="s">
        <v>83</v>
      </c>
      <c r="C85" s="16" t="s">
        <v>23</v>
      </c>
      <c r="D85" s="15"/>
      <c r="E85" s="16">
        <v>220.3</v>
      </c>
    </row>
    <row r="86" spans="1:5" ht="14.25">
      <c r="A86" s="23">
        <v>3</v>
      </c>
      <c r="B86" s="15"/>
      <c r="C86" s="23" t="s">
        <v>28</v>
      </c>
      <c r="D86" s="15"/>
      <c r="E86" s="16"/>
    </row>
    <row r="87" spans="1:5" ht="15">
      <c r="A87" s="44"/>
      <c r="B87" s="48" t="s">
        <v>25</v>
      </c>
      <c r="C87" s="44"/>
      <c r="D87" s="46"/>
      <c r="E87" s="45">
        <f>SUM(E84:E86)</f>
        <v>1982.6599999999999</v>
      </c>
    </row>
    <row r="88" ht="12.75">
      <c r="B88" s="40"/>
    </row>
    <row r="89" spans="1:5" ht="18">
      <c r="A89" s="64" t="s">
        <v>70</v>
      </c>
      <c r="B89" s="64"/>
      <c r="C89" s="64"/>
      <c r="D89" s="64"/>
      <c r="E89" s="64"/>
    </row>
    <row r="90" spans="1:5" ht="15.75">
      <c r="A90" s="22" t="s">
        <v>1</v>
      </c>
      <c r="B90" s="42" t="s">
        <v>19</v>
      </c>
      <c r="C90" s="41" t="s">
        <v>2</v>
      </c>
      <c r="D90" s="42" t="s">
        <v>20</v>
      </c>
      <c r="E90" s="41" t="s">
        <v>21</v>
      </c>
    </row>
    <row r="91" spans="1:5" ht="14.25">
      <c r="A91" s="23">
        <v>1</v>
      </c>
      <c r="B91" s="30" t="s">
        <v>81</v>
      </c>
      <c r="C91" s="16" t="s">
        <v>23</v>
      </c>
      <c r="D91" s="15" t="s">
        <v>82</v>
      </c>
      <c r="E91" s="16">
        <v>1762.36</v>
      </c>
    </row>
    <row r="92" spans="1:5" ht="14.25">
      <c r="A92" s="23">
        <v>2</v>
      </c>
      <c r="B92" s="43" t="s">
        <v>83</v>
      </c>
      <c r="C92" s="23" t="s">
        <v>28</v>
      </c>
      <c r="D92" s="15"/>
      <c r="E92" s="16">
        <v>220.3</v>
      </c>
    </row>
    <row r="93" spans="1:5" ht="28.5">
      <c r="A93" s="23">
        <v>3</v>
      </c>
      <c r="B93" s="15" t="s">
        <v>98</v>
      </c>
      <c r="C93" s="23" t="s">
        <v>28</v>
      </c>
      <c r="D93" s="15" t="s">
        <v>99</v>
      </c>
      <c r="E93" s="23">
        <v>448.77</v>
      </c>
    </row>
    <row r="94" spans="1:5" ht="14.25">
      <c r="A94" s="23">
        <v>4</v>
      </c>
      <c r="B94" s="15" t="s">
        <v>100</v>
      </c>
      <c r="C94" s="23" t="s">
        <v>28</v>
      </c>
      <c r="D94" s="31"/>
      <c r="E94" s="16">
        <f>11207.95</f>
        <v>11207.95</v>
      </c>
    </row>
    <row r="95" spans="1:5" ht="15">
      <c r="A95" s="44"/>
      <c r="B95" s="48" t="s">
        <v>25</v>
      </c>
      <c r="C95" s="44"/>
      <c r="D95" s="46"/>
      <c r="E95" s="45">
        <f>E92+E93+E91+E94</f>
        <v>13639.380000000001</v>
      </c>
    </row>
    <row r="96" ht="12.75">
      <c r="B96" s="40"/>
    </row>
    <row r="97" spans="1:5" ht="18">
      <c r="A97" s="64" t="s">
        <v>73</v>
      </c>
      <c r="B97" s="64"/>
      <c r="C97" s="64"/>
      <c r="D97" s="64"/>
      <c r="E97" s="64"/>
    </row>
    <row r="98" spans="1:5" ht="15.75">
      <c r="A98" s="22" t="s">
        <v>1</v>
      </c>
      <c r="B98" s="42" t="s">
        <v>19</v>
      </c>
      <c r="C98" s="41" t="s">
        <v>2</v>
      </c>
      <c r="D98" s="42" t="s">
        <v>20</v>
      </c>
      <c r="E98" s="41" t="s">
        <v>21</v>
      </c>
    </row>
    <row r="99" spans="1:5" ht="14.25">
      <c r="A99" s="23">
        <v>1</v>
      </c>
      <c r="B99" s="30" t="s">
        <v>81</v>
      </c>
      <c r="C99" s="23" t="s">
        <v>28</v>
      </c>
      <c r="D99" s="15" t="s">
        <v>82</v>
      </c>
      <c r="E99" s="16">
        <v>1762.36</v>
      </c>
    </row>
    <row r="100" spans="1:5" ht="14.25">
      <c r="A100" s="23">
        <v>2</v>
      </c>
      <c r="B100" s="43" t="s">
        <v>83</v>
      </c>
      <c r="C100" s="16" t="s">
        <v>23</v>
      </c>
      <c r="D100" s="17"/>
      <c r="E100" s="16">
        <v>220.3</v>
      </c>
    </row>
    <row r="101" spans="1:5" ht="14.25">
      <c r="A101" s="23">
        <v>3</v>
      </c>
      <c r="B101" s="30"/>
      <c r="C101" s="16" t="s">
        <v>23</v>
      </c>
      <c r="D101" s="15"/>
      <c r="E101" s="23"/>
    </row>
    <row r="102" spans="1:5" ht="14.25">
      <c r="A102" s="23">
        <v>4</v>
      </c>
      <c r="B102" s="15"/>
      <c r="C102" s="23" t="s">
        <v>28</v>
      </c>
      <c r="D102" s="15"/>
      <c r="E102" s="16"/>
    </row>
    <row r="103" spans="1:5" ht="14.25">
      <c r="A103" s="23"/>
      <c r="B103" s="15"/>
      <c r="C103" s="16"/>
      <c r="D103" s="17"/>
      <c r="E103" s="16"/>
    </row>
    <row r="104" spans="1:5" ht="15">
      <c r="A104" s="44"/>
      <c r="B104" s="48" t="s">
        <v>25</v>
      </c>
      <c r="C104" s="44"/>
      <c r="D104" s="46"/>
      <c r="E104" s="45">
        <f>E100+E101+E99+E102+E103</f>
        <v>1982.6599999999999</v>
      </c>
    </row>
    <row r="105" ht="12.75">
      <c r="B105" s="40"/>
    </row>
    <row r="106" ht="12.75">
      <c r="B106" s="40"/>
    </row>
    <row r="107" spans="1:5" ht="15">
      <c r="A107" s="54"/>
      <c r="B107" s="55" t="s">
        <v>77</v>
      </c>
      <c r="C107" s="54"/>
      <c r="D107" s="56"/>
      <c r="E107" s="57">
        <f>E8+E17+E27+E38+E46+E55+E63+E72+E80+E87+E95+E104</f>
        <v>69755.67</v>
      </c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</sheetData>
  <sheetProtection selectLockedCells="1" selectUnlockedCells="1"/>
  <mergeCells count="12">
    <mergeCell ref="A57:E57"/>
    <mergeCell ref="A65:E65"/>
    <mergeCell ref="A74:E74"/>
    <mergeCell ref="A82:E82"/>
    <mergeCell ref="A89:E89"/>
    <mergeCell ref="A97:E97"/>
    <mergeCell ref="A1:E1"/>
    <mergeCell ref="A10:E10"/>
    <mergeCell ref="A19:E19"/>
    <mergeCell ref="A29:E29"/>
    <mergeCell ref="A40:E40"/>
    <mergeCell ref="A48:E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2020-03-10T13:25:23Z</dcterms:modified>
  <cp:category/>
  <cp:version/>
  <cp:contentType/>
  <cp:contentStatus/>
</cp:coreProperties>
</file>